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Scolaire\Scolaire 19-20\Agreg\Dossier Oral\"/>
    </mc:Choice>
  </mc:AlternateContent>
  <xr:revisionPtr revIDLastSave="0" documentId="13_ncr:1_{67939589-6803-4A70-8C57-56A385598390}" xr6:coauthVersionLast="45" xr6:coauthVersionMax="45" xr10:uidLastSave="{00000000-0000-0000-0000-000000000000}"/>
  <bookViews>
    <workbookView xWindow="28680" yWindow="-120" windowWidth="24240" windowHeight="13140" xr2:uid="{790CEEA0-3451-499F-9C20-A6F82907BBBC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9" i="1" l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K49" i="1" l="1"/>
  <c r="L49" i="1" s="1"/>
  <c r="K48" i="1"/>
  <c r="L48" i="1" s="1"/>
  <c r="K47" i="1"/>
  <c r="L47" i="1" s="1"/>
  <c r="K46" i="1"/>
  <c r="L46" i="1" s="1"/>
  <c r="K45" i="1"/>
  <c r="L45" i="1" s="1"/>
  <c r="K44" i="1"/>
  <c r="L44" i="1" s="1"/>
  <c r="K43" i="1"/>
  <c r="L43" i="1" s="1"/>
  <c r="K42" i="1"/>
  <c r="L42" i="1" s="1"/>
  <c r="K41" i="1"/>
  <c r="L41" i="1" s="1"/>
  <c r="K40" i="1"/>
  <c r="L40" i="1" s="1"/>
  <c r="K39" i="1"/>
  <c r="L39" i="1" s="1"/>
  <c r="K38" i="1"/>
  <c r="L38" i="1" s="1"/>
  <c r="K37" i="1"/>
  <c r="L37" i="1" s="1"/>
  <c r="K36" i="1"/>
  <c r="L36" i="1" s="1"/>
  <c r="K35" i="1"/>
  <c r="L35" i="1" s="1"/>
  <c r="K34" i="1"/>
  <c r="L34" i="1" s="1"/>
  <c r="K33" i="1"/>
  <c r="L33" i="1" s="1"/>
  <c r="K32" i="1"/>
  <c r="L32" i="1" s="1"/>
  <c r="K31" i="1"/>
  <c r="L31" i="1" s="1"/>
  <c r="K30" i="1"/>
  <c r="L30" i="1" s="1"/>
  <c r="K29" i="1"/>
  <c r="L29" i="1" s="1"/>
  <c r="K28" i="1"/>
  <c r="L28" i="1" s="1"/>
  <c r="K27" i="1"/>
  <c r="L27" i="1" s="1"/>
  <c r="K26" i="1"/>
  <c r="L26" i="1" s="1"/>
  <c r="K25" i="1"/>
  <c r="L25" i="1" s="1"/>
  <c r="K24" i="1"/>
  <c r="L24" i="1" s="1"/>
  <c r="K23" i="1"/>
  <c r="L23" i="1" s="1"/>
  <c r="K22" i="1"/>
  <c r="L22" i="1" s="1"/>
  <c r="K21" i="1"/>
  <c r="L21" i="1" s="1"/>
  <c r="K20" i="1"/>
  <c r="L20" i="1" s="1"/>
  <c r="K19" i="1"/>
  <c r="L19" i="1" s="1"/>
  <c r="K18" i="1"/>
  <c r="L18" i="1" s="1"/>
  <c r="K17" i="1"/>
  <c r="L17" i="1" s="1"/>
  <c r="K16" i="1"/>
  <c r="L16" i="1" s="1"/>
  <c r="K15" i="1"/>
  <c r="L15" i="1" s="1"/>
  <c r="K14" i="1"/>
  <c r="L14" i="1" s="1"/>
  <c r="K13" i="1"/>
  <c r="L13" i="1" s="1"/>
  <c r="K12" i="1"/>
  <c r="L12" i="1" s="1"/>
  <c r="K11" i="1"/>
  <c r="L11" i="1" s="1"/>
  <c r="K10" i="1"/>
  <c r="L10" i="1" s="1"/>
  <c r="K9" i="1"/>
  <c r="L9" i="1" s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J30" i="1" s="1"/>
  <c r="M30" i="1" s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F36" i="1"/>
  <c r="F42" i="1"/>
  <c r="F48" i="1"/>
  <c r="F44" i="1"/>
  <c r="F38" i="1"/>
  <c r="H38" i="1" s="1"/>
  <c r="J38" i="1" s="1"/>
  <c r="M38" i="1" s="1"/>
  <c r="N38" i="1" s="1"/>
  <c r="F32" i="1"/>
  <c r="F46" i="1"/>
  <c r="F40" i="1"/>
  <c r="F34" i="1"/>
  <c r="H34" i="1" s="1"/>
  <c r="F26" i="1"/>
  <c r="F28" i="1"/>
  <c r="F30" i="1"/>
  <c r="H30" i="1" s="1"/>
  <c r="F49" i="1"/>
  <c r="F47" i="1"/>
  <c r="F45" i="1"/>
  <c r="F43" i="1"/>
  <c r="F41" i="1"/>
  <c r="F39" i="1"/>
  <c r="F37" i="1"/>
  <c r="F35" i="1"/>
  <c r="F33" i="1"/>
  <c r="F31" i="1"/>
  <c r="G29" i="1"/>
  <c r="G27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H45" i="1"/>
  <c r="J45" i="1" s="1"/>
  <c r="H37" i="1"/>
  <c r="J37" i="1" s="1"/>
  <c r="H35" i="1"/>
  <c r="H29" i="1"/>
  <c r="J29" i="1" s="1"/>
  <c r="H27" i="1"/>
  <c r="J27" i="1" s="1"/>
  <c r="H25" i="1"/>
  <c r="J25" i="1" s="1"/>
  <c r="H24" i="1"/>
  <c r="J24" i="1" s="1"/>
  <c r="H23" i="1"/>
  <c r="H22" i="1"/>
  <c r="J22" i="1" s="1"/>
  <c r="M22" i="1" s="1"/>
  <c r="N22" i="1" s="1"/>
  <c r="H21" i="1"/>
  <c r="J21" i="1" s="1"/>
  <c r="H20" i="1"/>
  <c r="J20" i="1" s="1"/>
  <c r="H19" i="1"/>
  <c r="H18" i="1"/>
  <c r="J18" i="1" s="1"/>
  <c r="H17" i="1"/>
  <c r="J17" i="1" s="1"/>
  <c r="H16" i="1"/>
  <c r="J16" i="1" s="1"/>
  <c r="H15" i="1"/>
  <c r="H14" i="1"/>
  <c r="J14" i="1" s="1"/>
  <c r="M14" i="1" s="1"/>
  <c r="H13" i="1"/>
  <c r="J13" i="1" s="1"/>
  <c r="H12" i="1"/>
  <c r="J12" i="1" s="1"/>
  <c r="H11" i="1"/>
  <c r="H10" i="1"/>
  <c r="E9" i="1"/>
  <c r="H9" i="1" s="1"/>
  <c r="B9" i="1"/>
  <c r="M9" i="1" s="1"/>
  <c r="B45" i="1"/>
  <c r="C45" i="1" s="1"/>
  <c r="B42" i="1"/>
  <c r="C42" i="1" s="1"/>
  <c r="B19" i="1"/>
  <c r="C19" i="1" s="1"/>
  <c r="B24" i="1"/>
  <c r="C24" i="1" s="1"/>
  <c r="B23" i="1"/>
  <c r="C23" i="1" s="1"/>
  <c r="B10" i="1"/>
  <c r="C10" i="1" s="1"/>
  <c r="B18" i="1"/>
  <c r="C18" i="1" s="1"/>
  <c r="B26" i="1"/>
  <c r="C26" i="1" s="1"/>
  <c r="B34" i="1"/>
  <c r="C34" i="1" s="1"/>
  <c r="B46" i="1"/>
  <c r="C46" i="1" s="1"/>
  <c r="B25" i="1"/>
  <c r="C25" i="1" s="1"/>
  <c r="B43" i="1"/>
  <c r="C43" i="1" s="1"/>
  <c r="B36" i="1"/>
  <c r="C36" i="1" s="1"/>
  <c r="B15" i="1"/>
  <c r="C15" i="1" s="1"/>
  <c r="B11" i="1"/>
  <c r="C11" i="1" s="1"/>
  <c r="B47" i="1"/>
  <c r="C47" i="1" s="1"/>
  <c r="B37" i="1"/>
  <c r="C37" i="1" s="1"/>
  <c r="B21" i="1"/>
  <c r="C21" i="1" s="1"/>
  <c r="B35" i="1"/>
  <c r="C35" i="1" s="1"/>
  <c r="B48" i="1"/>
  <c r="C48" i="1" s="1"/>
  <c r="B32" i="1"/>
  <c r="C32" i="1" s="1"/>
  <c r="B16" i="1"/>
  <c r="C16" i="1" s="1"/>
  <c r="B39" i="1"/>
  <c r="C39" i="1" s="1"/>
  <c r="B13" i="1"/>
  <c r="C13" i="1" s="1"/>
  <c r="B14" i="1"/>
  <c r="C14" i="1" s="1"/>
  <c r="B12" i="1"/>
  <c r="C12" i="1" s="1"/>
  <c r="B20" i="1"/>
  <c r="C20" i="1" s="1"/>
  <c r="B28" i="1"/>
  <c r="C28" i="1" s="1"/>
  <c r="B40" i="1"/>
  <c r="C40" i="1" s="1"/>
  <c r="B44" i="1"/>
  <c r="C44" i="1" s="1"/>
  <c r="B29" i="1"/>
  <c r="C29" i="1" s="1"/>
  <c r="B30" i="1"/>
  <c r="C30" i="1" s="1"/>
  <c r="B22" i="1"/>
  <c r="C22" i="1" s="1"/>
  <c r="B38" i="1"/>
  <c r="C38" i="1" s="1"/>
  <c r="B41" i="1"/>
  <c r="C41" i="1" s="1"/>
  <c r="B27" i="1"/>
  <c r="C27" i="1" s="1"/>
  <c r="B31" i="1"/>
  <c r="C31" i="1" s="1"/>
  <c r="B49" i="1"/>
  <c r="C49" i="1" s="1"/>
  <c r="B33" i="1"/>
  <c r="C33" i="1" s="1"/>
  <c r="B17" i="1"/>
  <c r="C17" i="1" s="1"/>
  <c r="J15" i="1" l="1"/>
  <c r="J19" i="1"/>
  <c r="J23" i="1"/>
  <c r="M23" i="1" s="1"/>
  <c r="N23" i="1" s="1"/>
  <c r="N9" i="1"/>
  <c r="J35" i="1"/>
  <c r="J34" i="1"/>
  <c r="M34" i="1" s="1"/>
  <c r="N34" i="1" s="1"/>
  <c r="J48" i="1"/>
  <c r="M48" i="1" s="1"/>
  <c r="N48" i="1" s="1"/>
  <c r="N30" i="1"/>
  <c r="N14" i="1"/>
  <c r="C9" i="1"/>
  <c r="H43" i="1"/>
  <c r="J43" i="1" s="1"/>
  <c r="M10" i="1"/>
  <c r="N10" i="1" s="1"/>
  <c r="M18" i="1"/>
  <c r="N18" i="1" s="1"/>
  <c r="M11" i="1"/>
  <c r="N11" i="1" s="1"/>
  <c r="M15" i="1"/>
  <c r="N15" i="1" s="1"/>
  <c r="M19" i="1"/>
  <c r="N19" i="1" s="1"/>
  <c r="M27" i="1"/>
  <c r="N27" i="1" s="1"/>
  <c r="M35" i="1"/>
  <c r="N35" i="1" s="1"/>
  <c r="M43" i="1"/>
  <c r="N43" i="1" s="1"/>
  <c r="M12" i="1"/>
  <c r="N12" i="1" s="1"/>
  <c r="M16" i="1"/>
  <c r="N16" i="1" s="1"/>
  <c r="M20" i="1"/>
  <c r="N20" i="1" s="1"/>
  <c r="M24" i="1"/>
  <c r="N24" i="1" s="1"/>
  <c r="M13" i="1"/>
  <c r="N13" i="1" s="1"/>
  <c r="M17" i="1"/>
  <c r="N17" i="1" s="1"/>
  <c r="M21" i="1"/>
  <c r="N21" i="1" s="1"/>
  <c r="M25" i="1"/>
  <c r="N25" i="1" s="1"/>
  <c r="M29" i="1"/>
  <c r="N29" i="1" s="1"/>
  <c r="M37" i="1"/>
  <c r="N37" i="1" s="1"/>
  <c r="M45" i="1"/>
  <c r="N45" i="1" s="1"/>
  <c r="H40" i="1"/>
  <c r="J40" i="1" s="1"/>
  <c r="M40" i="1" s="1"/>
  <c r="N40" i="1" s="1"/>
  <c r="H28" i="1"/>
  <c r="J28" i="1" s="1"/>
  <c r="M28" i="1" s="1"/>
  <c r="N28" i="1" s="1"/>
  <c r="H46" i="1"/>
  <c r="J46" i="1" s="1"/>
  <c r="M46" i="1" s="1"/>
  <c r="N46" i="1" s="1"/>
  <c r="H48" i="1"/>
  <c r="H44" i="1"/>
  <c r="J44" i="1" s="1"/>
  <c r="M44" i="1" s="1"/>
  <c r="N44" i="1" s="1"/>
  <c r="H31" i="1"/>
  <c r="J31" i="1" s="1"/>
  <c r="H39" i="1"/>
  <c r="J39" i="1" s="1"/>
  <c r="H47" i="1"/>
  <c r="J47" i="1" s="1"/>
  <c r="H26" i="1"/>
  <c r="J26" i="1" s="1"/>
  <c r="M26" i="1" s="1"/>
  <c r="N26" i="1" s="1"/>
  <c r="H32" i="1"/>
  <c r="J32" i="1" s="1"/>
  <c r="M32" i="1" s="1"/>
  <c r="N32" i="1" s="1"/>
  <c r="H42" i="1"/>
  <c r="J42" i="1" s="1"/>
  <c r="M42" i="1" s="1"/>
  <c r="N42" i="1" s="1"/>
  <c r="H33" i="1"/>
  <c r="J33" i="1" s="1"/>
  <c r="H41" i="1"/>
  <c r="J41" i="1" s="1"/>
  <c r="H49" i="1"/>
  <c r="J49" i="1" s="1"/>
  <c r="H36" i="1"/>
  <c r="J36" i="1" s="1"/>
  <c r="M36" i="1" s="1"/>
  <c r="N36" i="1" s="1"/>
  <c r="M39" i="1" l="1"/>
  <c r="N39" i="1" s="1"/>
  <c r="M49" i="1"/>
  <c r="N49" i="1" s="1"/>
  <c r="M31" i="1"/>
  <c r="N31" i="1" s="1"/>
  <c r="M41" i="1"/>
  <c r="N41" i="1" s="1"/>
  <c r="M33" i="1"/>
  <c r="N33" i="1" s="1"/>
  <c r="M47" i="1"/>
  <c r="N47" i="1" s="1"/>
</calcChain>
</file>

<file path=xl/sharedStrings.xml><?xml version="1.0" encoding="utf-8"?>
<sst xmlns="http://schemas.openxmlformats.org/spreadsheetml/2006/main" count="27" uniqueCount="23">
  <si>
    <t>Rayon</t>
  </si>
  <si>
    <t>Tip Speed Ratio</t>
  </si>
  <si>
    <t>vitesse de rotation (rad/s)</t>
  </si>
  <si>
    <t>vitesse de vent (m/s)</t>
  </si>
  <si>
    <t>vitesse de rotation (tours/min)</t>
  </si>
  <si>
    <t>Couple obtenu (Nm)</t>
  </si>
  <si>
    <t>rho</t>
  </si>
  <si>
    <t>hauteur</t>
  </si>
  <si>
    <t>Couple vent exemple</t>
  </si>
  <si>
    <t>Couple rotor exemple</t>
  </si>
  <si>
    <t>ratio Ct=(Cr/Cv)</t>
  </si>
  <si>
    <t>facteur directeur</t>
  </si>
  <si>
    <t>Couple vent eolienne</t>
  </si>
  <si>
    <t>Cp</t>
  </si>
  <si>
    <t>Force absorbée</t>
  </si>
  <si>
    <t>Pa</t>
  </si>
  <si>
    <t>Pt</t>
  </si>
  <si>
    <t>Données essai éolienne à axe vertical type savonius sans transfert de pression</t>
  </si>
  <si>
    <t>m</t>
  </si>
  <si>
    <t>kg/m3</t>
  </si>
  <si>
    <t>Données eolienne rotating tower</t>
  </si>
  <si>
    <t>Données eolienne essais</t>
  </si>
  <si>
    <t>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</si>
</sst>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/>
    <xf numFmtId="0" fontId="0" fillId="2" borderId="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1" fillId="4" borderId="4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Cp = f(Tip speed ratio)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0"/>
          </c:trendline>
          <c:xVal>
            <c:numRef>
              <c:f>Feuil1!$D$9:$D$49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0.05</c:v>
                </c:pt>
                <c:pt idx="4">
                  <c:v>0.09</c:v>
                </c:pt>
                <c:pt idx="5">
                  <c:v>0.17499999999999999</c:v>
                </c:pt>
                <c:pt idx="6">
                  <c:v>0.25</c:v>
                </c:pt>
                <c:pt idx="7">
                  <c:v>0.28000000000000003</c:v>
                </c:pt>
                <c:pt idx="8">
                  <c:v>0.3</c:v>
                </c:pt>
                <c:pt idx="9">
                  <c:v>0.32</c:v>
                </c:pt>
                <c:pt idx="10">
                  <c:v>0.35</c:v>
                </c:pt>
                <c:pt idx="11">
                  <c:v>0.36499999999999999</c:v>
                </c:pt>
                <c:pt idx="12">
                  <c:v>0.38</c:v>
                </c:pt>
                <c:pt idx="13">
                  <c:v>0.4</c:v>
                </c:pt>
                <c:pt idx="14">
                  <c:v>0.45</c:v>
                </c:pt>
                <c:pt idx="15">
                  <c:v>0.45</c:v>
                </c:pt>
                <c:pt idx="16">
                  <c:v>0.46</c:v>
                </c:pt>
                <c:pt idx="17">
                  <c:v>0.46</c:v>
                </c:pt>
                <c:pt idx="18">
                  <c:v>0.47</c:v>
                </c:pt>
                <c:pt idx="19">
                  <c:v>0.47</c:v>
                </c:pt>
                <c:pt idx="20">
                  <c:v>0.47</c:v>
                </c:pt>
                <c:pt idx="21">
                  <c:v>0.47</c:v>
                </c:pt>
                <c:pt idx="22">
                  <c:v>0.48</c:v>
                </c:pt>
                <c:pt idx="23">
                  <c:v>0.48</c:v>
                </c:pt>
                <c:pt idx="24">
                  <c:v>0.48</c:v>
                </c:pt>
                <c:pt idx="25">
                  <c:v>0.48</c:v>
                </c:pt>
                <c:pt idx="26">
                  <c:v>0.48</c:v>
                </c:pt>
                <c:pt idx="27">
                  <c:v>0.48</c:v>
                </c:pt>
                <c:pt idx="28">
                  <c:v>0.48</c:v>
                </c:pt>
                <c:pt idx="29">
                  <c:v>0.48</c:v>
                </c:pt>
                <c:pt idx="30">
                  <c:v>0.48</c:v>
                </c:pt>
                <c:pt idx="31">
                  <c:v>0.48</c:v>
                </c:pt>
                <c:pt idx="32">
                  <c:v>0.49</c:v>
                </c:pt>
                <c:pt idx="33">
                  <c:v>0.49</c:v>
                </c:pt>
                <c:pt idx="34">
                  <c:v>0.49</c:v>
                </c:pt>
                <c:pt idx="35">
                  <c:v>0.49</c:v>
                </c:pt>
                <c:pt idx="36">
                  <c:v>0.49</c:v>
                </c:pt>
                <c:pt idx="37">
                  <c:v>0.5</c:v>
                </c:pt>
                <c:pt idx="38">
                  <c:v>0.5</c:v>
                </c:pt>
                <c:pt idx="39">
                  <c:v>0.5</c:v>
                </c:pt>
                <c:pt idx="40">
                  <c:v>0.5</c:v>
                </c:pt>
              </c:numCache>
            </c:numRef>
          </c:xVal>
          <c:yVal>
            <c:numRef>
              <c:f>Feuil1!$N$10:$N$49</c:f>
              <c:numCache>
                <c:formatCode>General</c:formatCode>
                <c:ptCount val="40"/>
                <c:pt idx="0">
                  <c:v>0</c:v>
                </c:pt>
                <c:pt idx="1">
                  <c:v>0</c:v>
                </c:pt>
                <c:pt idx="2">
                  <c:v>1.4325382164263519E-2</c:v>
                </c:pt>
                <c:pt idx="3">
                  <c:v>2.1756674161975218E-2</c:v>
                </c:pt>
                <c:pt idx="4">
                  <c:v>5.4149944580916085E-2</c:v>
                </c:pt>
                <c:pt idx="5">
                  <c:v>0.10744036623197638</c:v>
                </c:pt>
                <c:pt idx="6">
                  <c:v>0.16208146677281007</c:v>
                </c:pt>
                <c:pt idx="7">
                  <c:v>0.19339265921755747</c:v>
                </c:pt>
                <c:pt idx="8">
                  <c:v>0.18336489170257297</c:v>
                </c:pt>
                <c:pt idx="9">
                  <c:v>0.18049981526972031</c:v>
                </c:pt>
                <c:pt idx="10">
                  <c:v>0.1750123651596904</c:v>
                </c:pt>
                <c:pt idx="11">
                  <c:v>0.1701139132006293</c:v>
                </c:pt>
                <c:pt idx="12">
                  <c:v>0.16173271697878575</c:v>
                </c:pt>
                <c:pt idx="13">
                  <c:v>0.16872522819490984</c:v>
                </c:pt>
                <c:pt idx="14">
                  <c:v>0.15471412737404597</c:v>
                </c:pt>
                <c:pt idx="15">
                  <c:v>0.1459510225032504</c:v>
                </c:pt>
                <c:pt idx="16">
                  <c:v>0.13954607567070815</c:v>
                </c:pt>
                <c:pt idx="17">
                  <c:v>0.13465859234407701</c:v>
                </c:pt>
                <c:pt idx="18">
                  <c:v>0.12757129801017827</c:v>
                </c:pt>
                <c:pt idx="19">
                  <c:v>0.12422255143741104</c:v>
                </c:pt>
                <c:pt idx="20">
                  <c:v>0.11542165058063747</c:v>
                </c:pt>
                <c:pt idx="21">
                  <c:v>0.11251936536294251</c:v>
                </c:pt>
                <c:pt idx="22">
                  <c:v>0.10695454892379701</c:v>
                </c:pt>
                <c:pt idx="23">
                  <c:v>0.10443203597748102</c:v>
                </c:pt>
                <c:pt idx="24">
                  <c:v>0.10149246755737416</c:v>
                </c:pt>
                <c:pt idx="25">
                  <c:v>9.7588911112859791E-2</c:v>
                </c:pt>
                <c:pt idx="26">
                  <c:v>9.0536415278145418E-2</c:v>
                </c:pt>
                <c:pt idx="27">
                  <c:v>8.9734193876946658E-2</c:v>
                </c:pt>
                <c:pt idx="28">
                  <c:v>8.482602156025279E-2</c:v>
                </c:pt>
                <c:pt idx="29">
                  <c:v>8.406134253989829E-2</c:v>
                </c:pt>
                <c:pt idx="30">
                  <c:v>8.1848764159172707E-2</c:v>
                </c:pt>
                <c:pt idx="31">
                  <c:v>7.7981560815746365E-2</c:v>
                </c:pt>
                <c:pt idx="32">
                  <c:v>7.6384240007322537E-2</c:v>
                </c:pt>
                <c:pt idx="33">
                  <c:v>7.3858931762940699E-2</c:v>
                </c:pt>
                <c:pt idx="34">
                  <c:v>7.2199926107888113E-2</c:v>
                </c:pt>
                <c:pt idx="35">
                  <c:v>7.0194372604891239E-2</c:v>
                </c:pt>
                <c:pt idx="36">
                  <c:v>7.1433324575854565E-2</c:v>
                </c:pt>
                <c:pt idx="37">
                  <c:v>6.7687430726145095E-2</c:v>
                </c:pt>
                <c:pt idx="38">
                  <c:v>6.5951855579320873E-2</c:v>
                </c:pt>
                <c:pt idx="39">
                  <c:v>6.527002248592563E-2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716-4C55-AD7C-00A96EFE1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2124256"/>
        <c:axId val="606028376"/>
      </c:scatterChart>
      <c:valAx>
        <c:axId val="332124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6028376"/>
        <c:crosses val="autoZero"/>
        <c:crossBetween val="midCat"/>
      </c:valAx>
      <c:valAx>
        <c:axId val="606028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321242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6</xdr:row>
      <xdr:rowOff>152400</xdr:rowOff>
    </xdr:from>
    <xdr:to>
      <xdr:col>5</xdr:col>
      <xdr:colOff>9525</xdr:colOff>
      <xdr:row>6</xdr:row>
      <xdr:rowOff>2895600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F4A7C1B-6A65-449D-BF81-E9C7CE6F70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9AC50-DB46-46A9-AD4A-47827E508A73}">
  <dimension ref="A1:N49"/>
  <sheetViews>
    <sheetView tabSelected="1" workbookViewId="0">
      <selection activeCell="I7" sqref="I7"/>
    </sheetView>
  </sheetViews>
  <sheetFormatPr baseColWidth="10" defaultRowHeight="15" x14ac:dyDescent="0.25"/>
  <cols>
    <col min="1" max="1" width="14.42578125" style="1" bestFit="1" customWidth="1"/>
    <col min="2" max="2" width="17.7109375" bestFit="1" customWidth="1"/>
    <col min="3" max="3" width="17.7109375" customWidth="1"/>
    <col min="4" max="4" width="14.7109375" bestFit="1" customWidth="1"/>
    <col min="10" max="14" width="15.42578125" customWidth="1"/>
  </cols>
  <sheetData>
    <row r="1" spans="1:14" x14ac:dyDescent="0.25">
      <c r="A1" s="5" t="s">
        <v>20</v>
      </c>
      <c r="B1" s="5"/>
      <c r="C1" s="5"/>
      <c r="E1" s="5" t="s">
        <v>21</v>
      </c>
      <c r="F1" s="5"/>
      <c r="G1" s="5"/>
    </row>
    <row r="2" spans="1:14" x14ac:dyDescent="0.25">
      <c r="A2" s="3" t="s">
        <v>0</v>
      </c>
      <c r="B2" s="4">
        <v>40</v>
      </c>
      <c r="C2" s="4" t="s">
        <v>18</v>
      </c>
      <c r="E2" s="3" t="s">
        <v>0</v>
      </c>
      <c r="F2" s="4">
        <v>150</v>
      </c>
      <c r="G2" s="4" t="s">
        <v>22</v>
      </c>
    </row>
    <row r="3" spans="1:14" x14ac:dyDescent="0.25">
      <c r="A3" s="3" t="s">
        <v>7</v>
      </c>
      <c r="B3" s="4">
        <v>0.75</v>
      </c>
      <c r="C3" s="4" t="s">
        <v>18</v>
      </c>
      <c r="E3" s="3" t="s">
        <v>7</v>
      </c>
      <c r="F3" s="4">
        <v>15</v>
      </c>
      <c r="G3" s="4" t="s">
        <v>22</v>
      </c>
    </row>
    <row r="4" spans="1:14" ht="15.75" thickBot="1" x14ac:dyDescent="0.3"/>
    <row r="5" spans="1:14" ht="15.75" thickBot="1" x14ac:dyDescent="0.3">
      <c r="A5" s="1" t="s">
        <v>6</v>
      </c>
      <c r="B5">
        <v>1.2250000000000001</v>
      </c>
      <c r="C5" t="s">
        <v>19</v>
      </c>
      <c r="D5" s="6" t="s">
        <v>17</v>
      </c>
      <c r="E5" s="7"/>
      <c r="F5" s="7"/>
      <c r="G5" s="7"/>
      <c r="H5" s="7"/>
      <c r="I5" s="7"/>
      <c r="J5" s="8"/>
    </row>
    <row r="7" spans="1:14" ht="243.75" customHeight="1" x14ac:dyDescent="0.25"/>
    <row r="8" spans="1:14" s="2" customFormat="1" ht="53.25" customHeight="1" x14ac:dyDescent="0.25">
      <c r="A8" s="9" t="s">
        <v>3</v>
      </c>
      <c r="B8" s="9" t="s">
        <v>2</v>
      </c>
      <c r="C8" s="9" t="s">
        <v>4</v>
      </c>
      <c r="D8" s="9" t="s">
        <v>1</v>
      </c>
      <c r="E8" s="10" t="s">
        <v>8</v>
      </c>
      <c r="F8" s="10" t="s">
        <v>9</v>
      </c>
      <c r="G8" s="10" t="s">
        <v>11</v>
      </c>
      <c r="H8" s="10" t="s">
        <v>10</v>
      </c>
      <c r="I8" s="9" t="s">
        <v>12</v>
      </c>
      <c r="J8" s="9" t="s">
        <v>5</v>
      </c>
      <c r="K8" s="9" t="s">
        <v>14</v>
      </c>
      <c r="L8" s="9" t="s">
        <v>15</v>
      </c>
      <c r="M8" s="9" t="s">
        <v>16</v>
      </c>
      <c r="N8" s="9" t="s">
        <v>13</v>
      </c>
    </row>
    <row r="9" spans="1:14" x14ac:dyDescent="0.25">
      <c r="A9" s="3">
        <v>0</v>
      </c>
      <c r="B9" s="4">
        <f>D9*A9/$B$2</f>
        <v>0</v>
      </c>
      <c r="C9" s="4">
        <f>B9*60/(2*PI())</f>
        <v>0</v>
      </c>
      <c r="D9" s="4">
        <v>0</v>
      </c>
      <c r="E9" s="4">
        <f>$B$5*0.37*0.37*0.37*$A9*$A9/4</f>
        <v>0</v>
      </c>
      <c r="F9" s="4">
        <v>0</v>
      </c>
      <c r="G9" s="4" t="e">
        <f t="shared" ref="G9:G25" si="0">F9/A9</f>
        <v>#DIV/0!</v>
      </c>
      <c r="H9" s="4" t="e">
        <f>F9/E9</f>
        <v>#DIV/0!</v>
      </c>
      <c r="I9" s="4">
        <f>$B$5*$B$2*$B$3*$B$2*$A9*$A9/4</f>
        <v>0</v>
      </c>
      <c r="J9" s="4">
        <v>0</v>
      </c>
      <c r="K9" s="4">
        <f>0.5*$B$5*$B$2*$B$3*$A9*$A9</f>
        <v>0</v>
      </c>
      <c r="L9" s="4">
        <f>K9*A9</f>
        <v>0</v>
      </c>
      <c r="M9" s="4">
        <f>J9*B9</f>
        <v>0</v>
      </c>
      <c r="N9" s="4" t="e">
        <f>M9/L9</f>
        <v>#DIV/0!</v>
      </c>
    </row>
    <row r="10" spans="1:14" x14ac:dyDescent="0.25">
      <c r="A10" s="3">
        <v>0.5</v>
      </c>
      <c r="B10" s="4">
        <f t="shared" ref="B10:B49" si="1">D10*A10/$B$2</f>
        <v>0</v>
      </c>
      <c r="C10" s="4">
        <f t="shared" ref="C10:C49" si="2">B10*60/(2*PI())</f>
        <v>0</v>
      </c>
      <c r="D10" s="4">
        <v>0</v>
      </c>
      <c r="E10" s="4">
        <f>0.1*$B$5*0.37^3*$A10^2/4</f>
        <v>3.8781203125E-4</v>
      </c>
      <c r="F10" s="4">
        <v>0</v>
      </c>
      <c r="G10" s="4">
        <f t="shared" si="0"/>
        <v>0</v>
      </c>
      <c r="H10" s="4">
        <f t="shared" ref="H10:H49" si="3">F10/E10</f>
        <v>0</v>
      </c>
      <c r="I10" s="4">
        <f>$B$5*$B$2*$B$3*$B$2*$A10*$A10/4</f>
        <v>91.875</v>
      </c>
      <c r="J10" s="4">
        <v>0</v>
      </c>
      <c r="K10" s="4">
        <f>0.5*$B$5*$B$2*$B$3*$A10*$A10</f>
        <v>4.59375</v>
      </c>
      <c r="L10" s="4">
        <f t="shared" ref="L10:L49" si="4">K10*A10</f>
        <v>2.296875</v>
      </c>
      <c r="M10" s="4">
        <f t="shared" ref="M10:M49" si="5">J10*B10</f>
        <v>0</v>
      </c>
      <c r="N10" s="4">
        <f t="shared" ref="N10:N49" si="6">M10/L10</f>
        <v>0</v>
      </c>
    </row>
    <row r="11" spans="1:14" x14ac:dyDescent="0.25">
      <c r="A11" s="3">
        <v>1</v>
      </c>
      <c r="B11" s="4">
        <f t="shared" si="1"/>
        <v>0</v>
      </c>
      <c r="C11" s="4">
        <f t="shared" si="2"/>
        <v>0</v>
      </c>
      <c r="D11" s="4">
        <v>0</v>
      </c>
      <c r="E11" s="4">
        <f>0.1*$B$5*0.37^3*$A11^2/4</f>
        <v>1.551248125E-3</v>
      </c>
      <c r="F11" s="4">
        <v>0</v>
      </c>
      <c r="G11" s="4">
        <f t="shared" si="0"/>
        <v>0</v>
      </c>
      <c r="H11" s="4">
        <f t="shared" si="3"/>
        <v>0</v>
      </c>
      <c r="I11" s="4">
        <f>$B$5*$B$2*$B$3*$B$2*$A11*$A11/4</f>
        <v>367.5</v>
      </c>
      <c r="J11" s="4">
        <v>0</v>
      </c>
      <c r="K11" s="4">
        <f>0.5*$B$5*$B$2*$B$3*$A11*$A11</f>
        <v>18.375</v>
      </c>
      <c r="L11" s="4">
        <f t="shared" si="4"/>
        <v>18.375</v>
      </c>
      <c r="M11" s="4">
        <f t="shared" si="5"/>
        <v>0</v>
      </c>
      <c r="N11" s="4">
        <f t="shared" si="6"/>
        <v>0</v>
      </c>
    </row>
    <row r="12" spans="1:14" x14ac:dyDescent="0.25">
      <c r="A12" s="3">
        <v>1.5</v>
      </c>
      <c r="B12" s="4">
        <f t="shared" si="1"/>
        <v>1.8750000000000004E-3</v>
      </c>
      <c r="C12" s="4">
        <f t="shared" si="2"/>
        <v>1.790493109783823E-2</v>
      </c>
      <c r="D12" s="4">
        <v>0.05</v>
      </c>
      <c r="E12" s="4">
        <f>0.1*$B$5*0.37^3*$A12^2/4</f>
        <v>3.49030828125E-3</v>
      </c>
      <c r="F12" s="4">
        <v>2E-3</v>
      </c>
      <c r="G12" s="4">
        <f t="shared" si="0"/>
        <v>1.3333333333333333E-3</v>
      </c>
      <c r="H12" s="4">
        <f t="shared" si="3"/>
        <v>0.57301528657054068</v>
      </c>
      <c r="I12" s="4">
        <f>$B$5*$B$2*$B$3*$B$2*$A12*$A12/4</f>
        <v>826.875</v>
      </c>
      <c r="J12" s="4">
        <f>I12*H12</f>
        <v>473.81201508301581</v>
      </c>
      <c r="K12" s="4">
        <f>0.5*$B$5*$B$2*$B$3*$A12*$A12</f>
        <v>41.34375</v>
      </c>
      <c r="L12" s="4">
        <f t="shared" si="4"/>
        <v>62.015625</v>
      </c>
      <c r="M12" s="4">
        <f t="shared" si="5"/>
        <v>0.88839752828065477</v>
      </c>
      <c r="N12" s="4">
        <f t="shared" si="6"/>
        <v>1.4325382164263519E-2</v>
      </c>
    </row>
    <row r="13" spans="1:14" x14ac:dyDescent="0.25">
      <c r="A13" s="3">
        <v>2</v>
      </c>
      <c r="B13" s="4">
        <f t="shared" si="1"/>
        <v>4.4999999999999997E-3</v>
      </c>
      <c r="C13" s="4">
        <f t="shared" si="2"/>
        <v>4.2971834634811738E-2</v>
      </c>
      <c r="D13" s="4">
        <v>0.09</v>
      </c>
      <c r="E13" s="4">
        <f>0.1*$B$5*0.37^3*$A13^2/4</f>
        <v>6.2049925000000001E-3</v>
      </c>
      <c r="F13" s="4">
        <v>3.0000000000000001E-3</v>
      </c>
      <c r="G13" s="4">
        <f t="shared" si="0"/>
        <v>1.5E-3</v>
      </c>
      <c r="H13" s="4">
        <f t="shared" si="3"/>
        <v>0.48348164804389371</v>
      </c>
      <c r="I13" s="4">
        <f>$B$5*$B$2*$B$3*$B$2*$A13*$A13/4</f>
        <v>1470</v>
      </c>
      <c r="J13" s="4">
        <f t="shared" ref="J13:J49" si="7">I13*H13</f>
        <v>710.71802262452377</v>
      </c>
      <c r="K13" s="4">
        <f>0.5*$B$5*$B$2*$B$3*$A13*$A13</f>
        <v>73.5</v>
      </c>
      <c r="L13" s="4">
        <f t="shared" si="4"/>
        <v>147</v>
      </c>
      <c r="M13" s="4">
        <f t="shared" si="5"/>
        <v>3.1982311018103569</v>
      </c>
      <c r="N13" s="4">
        <f t="shared" si="6"/>
        <v>2.1756674161975218E-2</v>
      </c>
    </row>
    <row r="14" spans="1:14" x14ac:dyDescent="0.25">
      <c r="A14" s="3">
        <v>2.5</v>
      </c>
      <c r="B14" s="4">
        <f t="shared" si="1"/>
        <v>1.0937499999999999E-2</v>
      </c>
      <c r="C14" s="4">
        <f t="shared" si="2"/>
        <v>0.10444543140405632</v>
      </c>
      <c r="D14" s="4">
        <v>0.17499999999999999</v>
      </c>
      <c r="E14" s="4">
        <f>0.1*$B$5*0.37^3*$A14^2/4</f>
        <v>9.6953007812500009E-3</v>
      </c>
      <c r="F14" s="4">
        <v>6.0000000000000001E-3</v>
      </c>
      <c r="G14" s="4">
        <f t="shared" si="0"/>
        <v>2.4000000000000002E-3</v>
      </c>
      <c r="H14" s="4">
        <f t="shared" si="3"/>
        <v>0.61885650949618387</v>
      </c>
      <c r="I14" s="4">
        <f>$B$5*$B$2*$B$3*$B$2*$A14*$A14/4</f>
        <v>2296.875</v>
      </c>
      <c r="J14" s="4">
        <f t="shared" si="7"/>
        <v>1421.4360452490473</v>
      </c>
      <c r="K14" s="4">
        <f>0.5*$B$5*$B$2*$B$3*$A14*$A14</f>
        <v>114.84375</v>
      </c>
      <c r="L14" s="4">
        <f t="shared" si="4"/>
        <v>287.109375</v>
      </c>
      <c r="M14" s="4">
        <f t="shared" si="5"/>
        <v>15.546956744911453</v>
      </c>
      <c r="N14" s="4">
        <f t="shared" si="6"/>
        <v>5.4149944580916085E-2</v>
      </c>
    </row>
    <row r="15" spans="1:14" x14ac:dyDescent="0.25">
      <c r="A15" s="3">
        <v>3</v>
      </c>
      <c r="B15" s="4">
        <f t="shared" si="1"/>
        <v>1.8749999999999999E-2</v>
      </c>
      <c r="C15" s="4">
        <f t="shared" si="2"/>
        <v>0.17904931097838225</v>
      </c>
      <c r="D15" s="4">
        <v>0.25</v>
      </c>
      <c r="E15" s="4">
        <f>0.1*$B$5*0.37^3*$A15^2/4</f>
        <v>1.3961233125E-2</v>
      </c>
      <c r="F15" s="4">
        <v>1.2E-2</v>
      </c>
      <c r="G15" s="4">
        <f t="shared" si="0"/>
        <v>4.0000000000000001E-3</v>
      </c>
      <c r="H15" s="4">
        <f t="shared" si="3"/>
        <v>0.85952292985581102</v>
      </c>
      <c r="I15" s="4">
        <f>$B$5*$B$2*$B$3*$B$2*$A15*$A15/4</f>
        <v>3307.5</v>
      </c>
      <c r="J15" s="4">
        <f t="shared" si="7"/>
        <v>2842.8720904980951</v>
      </c>
      <c r="K15" s="4">
        <f>0.5*$B$5*$B$2*$B$3*$A15*$A15</f>
        <v>165.375</v>
      </c>
      <c r="L15" s="4">
        <f t="shared" si="4"/>
        <v>496.125</v>
      </c>
      <c r="M15" s="4">
        <f t="shared" si="5"/>
        <v>53.303851696839281</v>
      </c>
      <c r="N15" s="4">
        <f t="shared" si="6"/>
        <v>0.10744036623197638</v>
      </c>
    </row>
    <row r="16" spans="1:14" x14ac:dyDescent="0.25">
      <c r="A16" s="3">
        <v>3.5</v>
      </c>
      <c r="B16" s="4">
        <f t="shared" si="1"/>
        <v>2.4500000000000001E-2</v>
      </c>
      <c r="C16" s="4">
        <f t="shared" si="2"/>
        <v>0.23395776634508614</v>
      </c>
      <c r="D16" s="4">
        <v>0.28000000000000003</v>
      </c>
      <c r="E16" s="4">
        <f>0.1*$B$5*0.37^3*$A16^2/4</f>
        <v>1.9002789531250001E-2</v>
      </c>
      <c r="F16" s="4">
        <v>2.1999999999999999E-2</v>
      </c>
      <c r="G16" s="4">
        <f t="shared" si="0"/>
        <v>6.2857142857142851E-3</v>
      </c>
      <c r="H16" s="4">
        <f t="shared" si="3"/>
        <v>1.157724762662929</v>
      </c>
      <c r="I16" s="4">
        <f>$B$5*$B$2*$B$3*$B$2*$A16*$A16/4</f>
        <v>4501.875</v>
      </c>
      <c r="J16" s="4">
        <f t="shared" si="7"/>
        <v>5211.9321659131738</v>
      </c>
      <c r="K16" s="4">
        <f>0.5*$B$5*$B$2*$B$3*$A16*$A16</f>
        <v>225.09375</v>
      </c>
      <c r="L16" s="4">
        <f t="shared" si="4"/>
        <v>787.828125</v>
      </c>
      <c r="M16" s="4">
        <f t="shared" si="5"/>
        <v>127.69233806487276</v>
      </c>
      <c r="N16" s="4">
        <f t="shared" si="6"/>
        <v>0.16208146677281007</v>
      </c>
    </row>
    <row r="17" spans="1:14" x14ac:dyDescent="0.25">
      <c r="A17" s="3">
        <v>4</v>
      </c>
      <c r="B17" s="4">
        <f t="shared" si="1"/>
        <v>0.03</v>
      </c>
      <c r="C17" s="4">
        <f t="shared" si="2"/>
        <v>0.28647889756541156</v>
      </c>
      <c r="D17" s="4">
        <v>0.3</v>
      </c>
      <c r="E17" s="4">
        <f>0.1*$B$5*0.37^3*$A17^2/4</f>
        <v>2.481997E-2</v>
      </c>
      <c r="F17" s="4">
        <v>3.2000000000000001E-2</v>
      </c>
      <c r="G17" s="4">
        <f t="shared" si="0"/>
        <v>8.0000000000000002E-3</v>
      </c>
      <c r="H17" s="4">
        <f t="shared" si="3"/>
        <v>1.2892843947837165</v>
      </c>
      <c r="I17" s="4">
        <f>$B$5*$B$2*$B$3*$B$2*$A17*$A17/4</f>
        <v>5880</v>
      </c>
      <c r="J17" s="4">
        <f t="shared" si="7"/>
        <v>7580.9922413282529</v>
      </c>
      <c r="K17" s="4">
        <f>0.5*$B$5*$B$2*$B$3*$A17*$A17</f>
        <v>294</v>
      </c>
      <c r="L17" s="4">
        <f t="shared" si="4"/>
        <v>1176</v>
      </c>
      <c r="M17" s="4">
        <f t="shared" si="5"/>
        <v>227.42976723984759</v>
      </c>
      <c r="N17" s="4">
        <f t="shared" si="6"/>
        <v>0.19339265921755747</v>
      </c>
    </row>
    <row r="18" spans="1:14" x14ac:dyDescent="0.25">
      <c r="A18" s="3">
        <v>4.5</v>
      </c>
      <c r="B18" s="4">
        <f t="shared" si="1"/>
        <v>3.5999999999999997E-2</v>
      </c>
      <c r="C18" s="4">
        <f t="shared" si="2"/>
        <v>0.34377467707849391</v>
      </c>
      <c r="D18" s="4">
        <v>0.32</v>
      </c>
      <c r="E18" s="4">
        <f t="shared" ref="E18:E49" si="8">0.1*$B$5*0.37^3*$A18^2/4</f>
        <v>3.141277453125E-2</v>
      </c>
      <c r="F18" s="4">
        <v>3.5999999999999997E-2</v>
      </c>
      <c r="G18" s="4">
        <f t="shared" si="0"/>
        <v>8.0000000000000002E-3</v>
      </c>
      <c r="H18" s="4">
        <f t="shared" si="3"/>
        <v>1.1460305731410811</v>
      </c>
      <c r="I18" s="4">
        <f>$B$5*$B$2*$B$3*$B$2*$A18*$A18/4</f>
        <v>7441.875</v>
      </c>
      <c r="J18" s="4">
        <f t="shared" si="7"/>
        <v>8528.6162714942839</v>
      </c>
      <c r="K18" s="4">
        <f>0.5*$B$5*$B$2*$B$3*$A18*$A18</f>
        <v>372.09375</v>
      </c>
      <c r="L18" s="4">
        <f t="shared" si="4"/>
        <v>1674.421875</v>
      </c>
      <c r="M18" s="4">
        <f t="shared" si="5"/>
        <v>307.03018577379419</v>
      </c>
      <c r="N18" s="4">
        <f t="shared" si="6"/>
        <v>0.18336489170257297</v>
      </c>
    </row>
    <row r="19" spans="1:14" x14ac:dyDescent="0.25">
      <c r="A19" s="3">
        <v>5</v>
      </c>
      <c r="B19" s="4">
        <f t="shared" si="1"/>
        <v>4.3749999999999997E-2</v>
      </c>
      <c r="C19" s="4">
        <f t="shared" si="2"/>
        <v>0.41778172561622529</v>
      </c>
      <c r="D19" s="4">
        <v>0.35</v>
      </c>
      <c r="E19" s="4">
        <f t="shared" si="8"/>
        <v>3.8781203125000004E-2</v>
      </c>
      <c r="F19" s="4">
        <v>0.04</v>
      </c>
      <c r="G19" s="4">
        <f t="shared" si="0"/>
        <v>8.0000000000000002E-3</v>
      </c>
      <c r="H19" s="4">
        <f t="shared" si="3"/>
        <v>1.0314275158269732</v>
      </c>
      <c r="I19" s="4">
        <f>$B$5*$B$2*$B$3*$B$2*$A19*$A19/4</f>
        <v>9187.5</v>
      </c>
      <c r="J19" s="4">
        <f t="shared" si="7"/>
        <v>9476.2403016603166</v>
      </c>
      <c r="K19" s="4">
        <f>0.5*$B$5*$B$2*$B$3*$A19*$A19</f>
        <v>459.375</v>
      </c>
      <c r="L19" s="4">
        <f t="shared" si="4"/>
        <v>2296.875</v>
      </c>
      <c r="M19" s="4">
        <f t="shared" si="5"/>
        <v>414.58551319763882</v>
      </c>
      <c r="N19" s="4">
        <f t="shared" si="6"/>
        <v>0.18049981526972031</v>
      </c>
    </row>
    <row r="20" spans="1:14" x14ac:dyDescent="0.25">
      <c r="A20" s="3">
        <v>5.5</v>
      </c>
      <c r="B20" s="4">
        <f t="shared" si="1"/>
        <v>5.0187499999999996E-2</v>
      </c>
      <c r="C20" s="4">
        <f t="shared" si="2"/>
        <v>0.47925532238546975</v>
      </c>
      <c r="D20" s="4">
        <v>0.36499999999999999</v>
      </c>
      <c r="E20" s="4">
        <f t="shared" si="8"/>
        <v>4.6925255781250001E-2</v>
      </c>
      <c r="F20" s="4">
        <v>4.4999999999999998E-2</v>
      </c>
      <c r="G20" s="4">
        <f t="shared" si="0"/>
        <v>8.1818181818181807E-3</v>
      </c>
      <c r="H20" s="4">
        <f t="shared" si="3"/>
        <v>0.95897186388871469</v>
      </c>
      <c r="I20" s="4">
        <f>$B$5*$B$2*$B$3*$B$2*$A20*$A20/4</f>
        <v>11116.875</v>
      </c>
      <c r="J20" s="4">
        <f t="shared" si="7"/>
        <v>10660.770339367855</v>
      </c>
      <c r="K20" s="4">
        <f>0.5*$B$5*$B$2*$B$3*$A20*$A20</f>
        <v>555.84375</v>
      </c>
      <c r="L20" s="4">
        <f t="shared" si="4"/>
        <v>3057.140625</v>
      </c>
      <c r="M20" s="4">
        <f t="shared" si="5"/>
        <v>535.03741140702414</v>
      </c>
      <c r="N20" s="4">
        <f t="shared" si="6"/>
        <v>0.1750123651596904</v>
      </c>
    </row>
    <row r="21" spans="1:14" x14ac:dyDescent="0.25">
      <c r="A21" s="3">
        <v>6</v>
      </c>
      <c r="B21" s="4">
        <f t="shared" si="1"/>
        <v>5.7000000000000009E-2</v>
      </c>
      <c r="C21" s="4">
        <f t="shared" si="2"/>
        <v>0.54430990537428214</v>
      </c>
      <c r="D21" s="4">
        <v>0.38</v>
      </c>
      <c r="E21" s="4">
        <f t="shared" si="8"/>
        <v>5.58449325E-2</v>
      </c>
      <c r="F21" s="4">
        <v>0.05</v>
      </c>
      <c r="G21" s="4">
        <f t="shared" si="0"/>
        <v>8.3333333333333332E-3</v>
      </c>
      <c r="H21" s="4">
        <f t="shared" si="3"/>
        <v>0.89533638526646986</v>
      </c>
      <c r="I21" s="4">
        <f>$B$5*$B$2*$B$3*$B$2*$A21*$A21/4</f>
        <v>13230</v>
      </c>
      <c r="J21" s="4">
        <f t="shared" si="7"/>
        <v>11845.300377075397</v>
      </c>
      <c r="K21" s="4">
        <f>0.5*$B$5*$B$2*$B$3*$A21*$A21</f>
        <v>661.5</v>
      </c>
      <c r="L21" s="4">
        <f t="shared" si="4"/>
        <v>3969</v>
      </c>
      <c r="M21" s="4">
        <f t="shared" si="5"/>
        <v>675.1821214932977</v>
      </c>
      <c r="N21" s="4">
        <f t="shared" si="6"/>
        <v>0.1701139132006293</v>
      </c>
    </row>
    <row r="22" spans="1:14" x14ac:dyDescent="0.25">
      <c r="A22" s="3">
        <v>6.5</v>
      </c>
      <c r="B22" s="4">
        <f t="shared" si="1"/>
        <v>6.5000000000000002E-2</v>
      </c>
      <c r="C22" s="4">
        <f t="shared" si="2"/>
        <v>0.6207042780583919</v>
      </c>
      <c r="D22" s="4">
        <v>0.4</v>
      </c>
      <c r="E22" s="4">
        <f t="shared" si="8"/>
        <v>6.5540233281249999E-2</v>
      </c>
      <c r="F22" s="4">
        <v>5.2999999999999999E-2</v>
      </c>
      <c r="G22" s="4">
        <f t="shared" si="0"/>
        <v>8.1538461538461539E-3</v>
      </c>
      <c r="H22" s="4">
        <f t="shared" si="3"/>
        <v>0.80866358489392864</v>
      </c>
      <c r="I22" s="4">
        <f>$B$5*$B$2*$B$3*$B$2*$A22*$A22/4</f>
        <v>15526.875</v>
      </c>
      <c r="J22" s="4">
        <f t="shared" si="7"/>
        <v>12556.018399699919</v>
      </c>
      <c r="K22" s="4">
        <f>0.5*$B$5*$B$2*$B$3*$A22*$A22</f>
        <v>776.34375</v>
      </c>
      <c r="L22" s="4">
        <f t="shared" si="4"/>
        <v>5046.234375</v>
      </c>
      <c r="M22" s="4">
        <f t="shared" si="5"/>
        <v>816.14119598049479</v>
      </c>
      <c r="N22" s="4">
        <f t="shared" si="6"/>
        <v>0.16173271697878575</v>
      </c>
    </row>
    <row r="23" spans="1:14" x14ac:dyDescent="0.25">
      <c r="A23" s="3">
        <v>7</v>
      </c>
      <c r="B23" s="4">
        <f t="shared" si="1"/>
        <v>7.8750000000000001E-2</v>
      </c>
      <c r="C23" s="4">
        <f t="shared" si="2"/>
        <v>0.7520071061092054</v>
      </c>
      <c r="D23" s="4">
        <v>0.45</v>
      </c>
      <c r="E23" s="4">
        <f t="shared" si="8"/>
        <v>7.6011158125000006E-2</v>
      </c>
      <c r="F23" s="4">
        <v>5.7000000000000002E-2</v>
      </c>
      <c r="G23" s="4">
        <f t="shared" si="0"/>
        <v>8.1428571428571427E-3</v>
      </c>
      <c r="H23" s="4">
        <f t="shared" si="3"/>
        <v>0.74988990308848813</v>
      </c>
      <c r="I23" s="4">
        <f>$B$5*$B$2*$B$3*$B$2*$A23*$A23/4</f>
        <v>18007.5</v>
      </c>
      <c r="J23" s="4">
        <f t="shared" si="7"/>
        <v>13503.642429865949</v>
      </c>
      <c r="K23" s="4">
        <f>0.5*$B$5*$B$2*$B$3*$A23*$A23</f>
        <v>900.375</v>
      </c>
      <c r="L23" s="4">
        <f t="shared" si="4"/>
        <v>6302.625</v>
      </c>
      <c r="M23" s="4">
        <f t="shared" si="5"/>
        <v>1063.4118413519436</v>
      </c>
      <c r="N23" s="4">
        <f t="shared" si="6"/>
        <v>0.16872522819490984</v>
      </c>
    </row>
    <row r="24" spans="1:14" x14ac:dyDescent="0.25">
      <c r="A24" s="3">
        <v>7.5</v>
      </c>
      <c r="B24" s="4">
        <f t="shared" si="1"/>
        <v>8.4375000000000006E-2</v>
      </c>
      <c r="C24" s="4">
        <f t="shared" si="2"/>
        <v>0.80572189940272021</v>
      </c>
      <c r="D24" s="4">
        <v>0.45</v>
      </c>
      <c r="E24" s="4">
        <f t="shared" si="8"/>
        <v>8.7257707031250006E-2</v>
      </c>
      <c r="F24" s="4">
        <v>0.06</v>
      </c>
      <c r="G24" s="4">
        <f t="shared" si="0"/>
        <v>8.0000000000000002E-3</v>
      </c>
      <c r="H24" s="4">
        <f t="shared" si="3"/>
        <v>0.68761834388464871</v>
      </c>
      <c r="I24" s="4">
        <f>$B$5*$B$2*$B$3*$B$2*$A24*$A24/4</f>
        <v>20671.875</v>
      </c>
      <c r="J24" s="4">
        <f t="shared" si="7"/>
        <v>14214.360452490473</v>
      </c>
      <c r="K24" s="4">
        <f>0.5*$B$5*$B$2*$B$3*$A24*$A24</f>
        <v>1033.59375</v>
      </c>
      <c r="L24" s="4">
        <f t="shared" si="4"/>
        <v>7751.953125</v>
      </c>
      <c r="M24" s="4">
        <f t="shared" si="5"/>
        <v>1199.3366631788838</v>
      </c>
      <c r="N24" s="4">
        <f t="shared" si="6"/>
        <v>0.15471412737404597</v>
      </c>
    </row>
    <row r="25" spans="1:14" x14ac:dyDescent="0.25">
      <c r="A25" s="3">
        <v>8</v>
      </c>
      <c r="B25" s="4">
        <f t="shared" si="1"/>
        <v>9.1999999999999998E-2</v>
      </c>
      <c r="C25" s="4">
        <f t="shared" si="2"/>
        <v>0.87853528586726226</v>
      </c>
      <c r="D25" s="4">
        <v>0.46</v>
      </c>
      <c r="E25" s="4">
        <f t="shared" si="8"/>
        <v>9.9279880000000001E-2</v>
      </c>
      <c r="F25" s="4">
        <v>6.3E-2</v>
      </c>
      <c r="G25" s="4">
        <f t="shared" si="0"/>
        <v>7.8750000000000001E-3</v>
      </c>
      <c r="H25" s="4">
        <f t="shared" si="3"/>
        <v>0.63456966305761042</v>
      </c>
      <c r="I25" s="4">
        <f>$B$5*$B$2*$B$3*$B$2*$A25*$A25/4</f>
        <v>23520</v>
      </c>
      <c r="J25" s="4">
        <f t="shared" si="7"/>
        <v>14925.078475114997</v>
      </c>
      <c r="K25" s="4">
        <f>0.5*$B$5*$B$2*$B$3*$A25*$A25</f>
        <v>1176</v>
      </c>
      <c r="L25" s="4">
        <f t="shared" si="4"/>
        <v>9408</v>
      </c>
      <c r="M25" s="4">
        <f t="shared" si="5"/>
        <v>1373.1072197105798</v>
      </c>
      <c r="N25" s="4">
        <f t="shared" si="6"/>
        <v>0.1459510225032504</v>
      </c>
    </row>
    <row r="26" spans="1:14" x14ac:dyDescent="0.25">
      <c r="A26" s="3">
        <v>8.5</v>
      </c>
      <c r="B26" s="4">
        <f t="shared" si="1"/>
        <v>9.7750000000000004E-2</v>
      </c>
      <c r="C26" s="4">
        <f t="shared" si="2"/>
        <v>0.93344374123396623</v>
      </c>
      <c r="D26" s="4">
        <v>0.46</v>
      </c>
      <c r="E26" s="4">
        <f t="shared" si="8"/>
        <v>0.11207767703125</v>
      </c>
      <c r="F26" s="4">
        <f>A26*G26</f>
        <v>6.8000000000000005E-2</v>
      </c>
      <c r="G26" s="4">
        <v>8.0000000000000002E-3</v>
      </c>
      <c r="H26" s="4">
        <f t="shared" ref="H26" si="9">F26/E26</f>
        <v>0.6067220681335137</v>
      </c>
      <c r="I26" s="4">
        <f>$B$5*$B$2*$B$3*$B$2*$A26*$A26/4</f>
        <v>26551.875</v>
      </c>
      <c r="J26" s="4">
        <f t="shared" si="7"/>
        <v>16109.608512822539</v>
      </c>
      <c r="K26" s="4">
        <f>0.5*$B$5*$B$2*$B$3*$A26*$A26</f>
        <v>1327.59375</v>
      </c>
      <c r="L26" s="4">
        <f t="shared" si="4"/>
        <v>11284.546875</v>
      </c>
      <c r="M26" s="4">
        <f t="shared" si="5"/>
        <v>1574.7142321284032</v>
      </c>
      <c r="N26" s="4">
        <f t="shared" si="6"/>
        <v>0.13954607567070815</v>
      </c>
    </row>
    <row r="27" spans="1:14" x14ac:dyDescent="0.25">
      <c r="A27" s="3">
        <v>9</v>
      </c>
      <c r="B27" s="4">
        <f t="shared" si="1"/>
        <v>0.10574999999999998</v>
      </c>
      <c r="C27" s="4">
        <f t="shared" si="2"/>
        <v>1.0098381139180759</v>
      </c>
      <c r="D27" s="4">
        <v>0.47</v>
      </c>
      <c r="E27" s="4">
        <f t="shared" si="8"/>
        <v>0.125651098125</v>
      </c>
      <c r="F27" s="4">
        <v>7.1999999999999995E-2</v>
      </c>
      <c r="G27" s="4">
        <f>F27/A27</f>
        <v>8.0000000000000002E-3</v>
      </c>
      <c r="H27" s="4">
        <f t="shared" si="3"/>
        <v>0.57301528657054057</v>
      </c>
      <c r="I27" s="4">
        <f>$B$5*$B$2*$B$3*$B$2*$A27*$A27/4</f>
        <v>29767.5</v>
      </c>
      <c r="J27" s="4">
        <f t="shared" si="7"/>
        <v>17057.232542988568</v>
      </c>
      <c r="K27" s="4">
        <f>0.5*$B$5*$B$2*$B$3*$A27*$A27</f>
        <v>1488.375</v>
      </c>
      <c r="L27" s="4">
        <f t="shared" si="4"/>
        <v>13395.375</v>
      </c>
      <c r="M27" s="4">
        <f t="shared" si="5"/>
        <v>1803.8023414210406</v>
      </c>
      <c r="N27" s="4">
        <f t="shared" si="6"/>
        <v>0.13465859234407701</v>
      </c>
    </row>
    <row r="28" spans="1:14" x14ac:dyDescent="0.25">
      <c r="A28" s="3">
        <v>9.5</v>
      </c>
      <c r="B28" s="4">
        <f t="shared" si="1"/>
        <v>0.111625</v>
      </c>
      <c r="C28" s="4">
        <f t="shared" si="2"/>
        <v>1.0659402313579691</v>
      </c>
      <c r="D28" s="4">
        <v>0.47</v>
      </c>
      <c r="E28" s="4">
        <f t="shared" si="8"/>
        <v>0.14000014328124999</v>
      </c>
      <c r="F28" s="4">
        <f>A28*G28</f>
        <v>7.5999999999999998E-2</v>
      </c>
      <c r="G28" s="4">
        <v>8.0000000000000002E-3</v>
      </c>
      <c r="H28" s="4">
        <f t="shared" ref="H28" si="10">F28/E28</f>
        <v>0.54285658727735431</v>
      </c>
      <c r="I28" s="4">
        <f>$B$5*$B$2*$B$3*$B$2*$A28*$A28/4</f>
        <v>33166.875</v>
      </c>
      <c r="J28" s="4">
        <f t="shared" si="7"/>
        <v>18004.8565731546</v>
      </c>
      <c r="K28" s="4">
        <f>0.5*$B$5*$B$2*$B$3*$A28*$A28</f>
        <v>1658.34375</v>
      </c>
      <c r="L28" s="4">
        <f t="shared" si="4"/>
        <v>15754.265625</v>
      </c>
      <c r="M28" s="4">
        <f t="shared" si="5"/>
        <v>2009.7921149783824</v>
      </c>
      <c r="N28" s="4">
        <f t="shared" si="6"/>
        <v>0.12757129801017827</v>
      </c>
    </row>
    <row r="29" spans="1:14" x14ac:dyDescent="0.25">
      <c r="A29" s="3">
        <v>10</v>
      </c>
      <c r="B29" s="4">
        <f t="shared" si="1"/>
        <v>0.11749999999999998</v>
      </c>
      <c r="C29" s="4">
        <f t="shared" si="2"/>
        <v>1.1220423487978619</v>
      </c>
      <c r="D29" s="4">
        <v>0.47</v>
      </c>
      <c r="E29" s="4">
        <f t="shared" si="8"/>
        <v>0.15512481250000001</v>
      </c>
      <c r="F29" s="4">
        <v>8.2000000000000003E-2</v>
      </c>
      <c r="G29" s="4">
        <f>F29/A29</f>
        <v>8.2000000000000007E-3</v>
      </c>
      <c r="H29" s="4">
        <f t="shared" si="3"/>
        <v>0.52860660186132369</v>
      </c>
      <c r="I29" s="4">
        <f>$B$5*$B$2*$B$3*$B$2*$A29*$A29/4</f>
        <v>36750</v>
      </c>
      <c r="J29" s="4">
        <f t="shared" si="7"/>
        <v>19426.292618403644</v>
      </c>
      <c r="K29" s="4">
        <f>0.5*$B$5*$B$2*$B$3*$A29*$A29</f>
        <v>1837.5</v>
      </c>
      <c r="L29" s="4">
        <f t="shared" si="4"/>
        <v>18375</v>
      </c>
      <c r="M29" s="4">
        <f t="shared" si="5"/>
        <v>2282.5893826624279</v>
      </c>
      <c r="N29" s="4">
        <f t="shared" si="6"/>
        <v>0.12422255143741104</v>
      </c>
    </row>
    <row r="30" spans="1:14" x14ac:dyDescent="0.25">
      <c r="A30" s="3">
        <v>10.5</v>
      </c>
      <c r="B30" s="4">
        <f t="shared" si="1"/>
        <v>0.12337499999999998</v>
      </c>
      <c r="C30" s="4">
        <f t="shared" si="2"/>
        <v>1.1781444662377552</v>
      </c>
      <c r="D30" s="4">
        <v>0.47</v>
      </c>
      <c r="E30" s="4">
        <f t="shared" si="8"/>
        <v>0.17102510578124999</v>
      </c>
      <c r="F30" s="4">
        <f t="shared" ref="F30:F49" si="11">A30*G30</f>
        <v>8.4000000000000005E-2</v>
      </c>
      <c r="G30" s="4">
        <v>8.0000000000000002E-3</v>
      </c>
      <c r="H30" s="4">
        <f t="shared" ref="H30" si="12">F30/E30</f>
        <v>0.49115595991760636</v>
      </c>
      <c r="I30" s="4">
        <f>$B$5*$B$2*$B$3*$B$2*$A30*$A30/4</f>
        <v>40516.875</v>
      </c>
      <c r="J30" s="4">
        <f t="shared" si="7"/>
        <v>19900.104633486666</v>
      </c>
      <c r="K30" s="4">
        <f>0.5*$B$5*$B$2*$B$3*$A30*$A30</f>
        <v>2025.84375</v>
      </c>
      <c r="L30" s="4">
        <f t="shared" si="4"/>
        <v>21271.359375</v>
      </c>
      <c r="M30" s="4">
        <f t="shared" si="5"/>
        <v>2455.1754091564171</v>
      </c>
      <c r="N30" s="4">
        <f t="shared" si="6"/>
        <v>0.11542165058063747</v>
      </c>
    </row>
    <row r="31" spans="1:14" x14ac:dyDescent="0.25">
      <c r="A31" s="3">
        <v>11</v>
      </c>
      <c r="B31" s="4">
        <f t="shared" si="1"/>
        <v>0.13199999999999998</v>
      </c>
      <c r="C31" s="4">
        <f t="shared" si="2"/>
        <v>1.260507149287811</v>
      </c>
      <c r="D31" s="4">
        <v>0.48</v>
      </c>
      <c r="E31" s="4">
        <f t="shared" si="8"/>
        <v>0.187701023125</v>
      </c>
      <c r="F31" s="4">
        <f t="shared" si="11"/>
        <v>8.7999999999999995E-2</v>
      </c>
      <c r="G31" s="4">
        <v>8.0000000000000002E-3</v>
      </c>
      <c r="H31" s="4">
        <f t="shared" si="3"/>
        <v>0.46883068901226049</v>
      </c>
      <c r="I31" s="4">
        <f>$B$5*$B$2*$B$3*$B$2*$A31*$A31/4</f>
        <v>44467.5</v>
      </c>
      <c r="J31" s="4">
        <f t="shared" si="7"/>
        <v>20847.728663652695</v>
      </c>
      <c r="K31" s="4">
        <f>0.5*$B$5*$B$2*$B$3*$A31*$A31</f>
        <v>2223.375</v>
      </c>
      <c r="L31" s="4">
        <f t="shared" si="4"/>
        <v>24457.125</v>
      </c>
      <c r="M31" s="4">
        <f t="shared" si="5"/>
        <v>2751.9001836021553</v>
      </c>
      <c r="N31" s="4">
        <f t="shared" si="6"/>
        <v>0.11251936536294251</v>
      </c>
    </row>
    <row r="32" spans="1:14" x14ac:dyDescent="0.25">
      <c r="A32" s="3">
        <v>11.5</v>
      </c>
      <c r="B32" s="4">
        <f t="shared" si="1"/>
        <v>0.13799999999999998</v>
      </c>
      <c r="C32" s="4">
        <f t="shared" si="2"/>
        <v>1.3178029288008932</v>
      </c>
      <c r="D32" s="4">
        <v>0.48</v>
      </c>
      <c r="E32" s="4">
        <f t="shared" si="8"/>
        <v>0.20515256453125</v>
      </c>
      <c r="F32" s="4">
        <f t="shared" si="11"/>
        <v>9.1425000000000006E-2</v>
      </c>
      <c r="G32" s="4">
        <v>7.9500000000000005E-3</v>
      </c>
      <c r="H32" s="4">
        <f t="shared" ref="H32" si="13">F32/E32</f>
        <v>0.44564395384915423</v>
      </c>
      <c r="I32" s="4">
        <f>$B$5*$B$2*$B$3*$B$2*$A32*$A32/4</f>
        <v>48601.875</v>
      </c>
      <c r="J32" s="4">
        <f t="shared" si="7"/>
        <v>21659.131739482364</v>
      </c>
      <c r="K32" s="4">
        <f>0.5*$B$5*$B$2*$B$3*$A32*$A32</f>
        <v>2430.09375</v>
      </c>
      <c r="L32" s="4">
        <f t="shared" si="4"/>
        <v>27946.078125</v>
      </c>
      <c r="M32" s="4">
        <f t="shared" si="5"/>
        <v>2988.9601800485657</v>
      </c>
      <c r="N32" s="4">
        <f t="shared" si="6"/>
        <v>0.10695454892379701</v>
      </c>
    </row>
    <row r="33" spans="1:14" x14ac:dyDescent="0.25">
      <c r="A33" s="3">
        <v>12</v>
      </c>
      <c r="B33" s="4">
        <f t="shared" si="1"/>
        <v>0.14399999999999999</v>
      </c>
      <c r="C33" s="4">
        <f t="shared" si="2"/>
        <v>1.3750987083139756</v>
      </c>
      <c r="D33" s="4">
        <v>0.48</v>
      </c>
      <c r="E33" s="4">
        <f t="shared" si="8"/>
        <v>0.22337973</v>
      </c>
      <c r="F33" s="4">
        <f t="shared" si="11"/>
        <v>9.7199999999999995E-2</v>
      </c>
      <c r="G33" s="4">
        <v>8.0999999999999996E-3</v>
      </c>
      <c r="H33" s="4">
        <f t="shared" si="3"/>
        <v>0.43513348323950429</v>
      </c>
      <c r="I33" s="4">
        <f>$B$5*$B$2*$B$3*$B$2*$A33*$A33/4</f>
        <v>52920</v>
      </c>
      <c r="J33" s="4">
        <f t="shared" si="7"/>
        <v>23027.263933034566</v>
      </c>
      <c r="K33" s="4">
        <f>0.5*$B$5*$B$2*$B$3*$A33*$A33</f>
        <v>2646</v>
      </c>
      <c r="L33" s="4">
        <f t="shared" si="4"/>
        <v>31752</v>
      </c>
      <c r="M33" s="4">
        <f t="shared" si="5"/>
        <v>3315.9260063569773</v>
      </c>
      <c r="N33" s="4">
        <f t="shared" si="6"/>
        <v>0.10443203597748102</v>
      </c>
    </row>
    <row r="34" spans="1:14" x14ac:dyDescent="0.25">
      <c r="A34" s="3">
        <v>12.5</v>
      </c>
      <c r="B34" s="4">
        <f t="shared" si="1"/>
        <v>0.15</v>
      </c>
      <c r="C34" s="4">
        <f t="shared" si="2"/>
        <v>1.432394487827058</v>
      </c>
      <c r="D34" s="4">
        <v>0.48</v>
      </c>
      <c r="E34" s="4">
        <f t="shared" si="8"/>
        <v>0.24238251953125001</v>
      </c>
      <c r="F34" s="4">
        <f t="shared" si="11"/>
        <v>0.10250000000000001</v>
      </c>
      <c r="G34" s="4">
        <v>8.2000000000000007E-3</v>
      </c>
      <c r="H34" s="4">
        <f t="shared" ref="H34" si="14">F34/E34</f>
        <v>0.42288528148905902</v>
      </c>
      <c r="I34" s="4">
        <f>$B$5*$B$2*$B$3*$B$2*$A34*$A34/4</f>
        <v>57421.875</v>
      </c>
      <c r="J34" s="4">
        <f t="shared" si="7"/>
        <v>24282.86577300456</v>
      </c>
      <c r="K34" s="4">
        <f>0.5*$B$5*$B$2*$B$3*$A34*$A34</f>
        <v>2871.09375</v>
      </c>
      <c r="L34" s="4">
        <f t="shared" si="4"/>
        <v>35888.671875</v>
      </c>
      <c r="M34" s="4">
        <f t="shared" si="5"/>
        <v>3642.429865950684</v>
      </c>
      <c r="N34" s="4">
        <f t="shared" si="6"/>
        <v>0.10149246755737416</v>
      </c>
    </row>
    <row r="35" spans="1:14" x14ac:dyDescent="0.25">
      <c r="A35" s="3">
        <v>13</v>
      </c>
      <c r="B35" s="4">
        <f t="shared" si="1"/>
        <v>0.156</v>
      </c>
      <c r="C35" s="4">
        <f t="shared" si="2"/>
        <v>1.4896902673401402</v>
      </c>
      <c r="D35" s="4">
        <v>0.48</v>
      </c>
      <c r="E35" s="4">
        <f t="shared" si="8"/>
        <v>0.262160933125</v>
      </c>
      <c r="F35" s="4">
        <f t="shared" si="11"/>
        <v>0.10660000000000001</v>
      </c>
      <c r="G35" s="4">
        <v>8.2000000000000007E-3</v>
      </c>
      <c r="H35" s="4">
        <f t="shared" si="3"/>
        <v>0.40662046297024912</v>
      </c>
      <c r="I35" s="4">
        <f>$B$5*$B$2*$B$3*$B$2*$A35*$A35/4</f>
        <v>62107.5</v>
      </c>
      <c r="J35" s="4">
        <f t="shared" si="7"/>
        <v>25254.180403924747</v>
      </c>
      <c r="K35" s="4">
        <f>0.5*$B$5*$B$2*$B$3*$A35*$A35</f>
        <v>3105.375</v>
      </c>
      <c r="L35" s="4">
        <f t="shared" si="4"/>
        <v>40369.875</v>
      </c>
      <c r="M35" s="4">
        <f t="shared" si="5"/>
        <v>3939.6521430122607</v>
      </c>
      <c r="N35" s="4">
        <f t="shared" si="6"/>
        <v>9.7588911112859791E-2</v>
      </c>
    </row>
    <row r="36" spans="1:14" x14ac:dyDescent="0.25">
      <c r="A36" s="3">
        <v>13.5</v>
      </c>
      <c r="B36" s="4">
        <f t="shared" si="1"/>
        <v>0.16199999999999998</v>
      </c>
      <c r="C36" s="4">
        <f t="shared" si="2"/>
        <v>1.5469860468532226</v>
      </c>
      <c r="D36" s="4">
        <v>0.48</v>
      </c>
      <c r="E36" s="4">
        <f t="shared" si="8"/>
        <v>0.28271497078125002</v>
      </c>
      <c r="F36" s="4">
        <f t="shared" si="11"/>
        <v>0.10665000000000001</v>
      </c>
      <c r="G36" s="4">
        <v>7.9000000000000008E-3</v>
      </c>
      <c r="H36" s="4">
        <f t="shared" ref="H36" si="15">F36/E36</f>
        <v>0.37723506365893927</v>
      </c>
      <c r="I36" s="4">
        <f>$B$5*$B$2*$B$3*$B$2*$A36*$A36/4</f>
        <v>66976.875</v>
      </c>
      <c r="J36" s="4">
        <f t="shared" si="7"/>
        <v>25266.025704301817</v>
      </c>
      <c r="K36" s="4">
        <f>0.5*$B$5*$B$2*$B$3*$A36*$A36</f>
        <v>3348.84375</v>
      </c>
      <c r="L36" s="4">
        <f t="shared" si="4"/>
        <v>45209.390625</v>
      </c>
      <c r="M36" s="4">
        <f t="shared" si="5"/>
        <v>4093.096164096894</v>
      </c>
      <c r="N36" s="4">
        <f t="shared" si="6"/>
        <v>9.0536415278145418E-2</v>
      </c>
    </row>
    <row r="37" spans="1:14" x14ac:dyDescent="0.25">
      <c r="A37" s="3">
        <v>14</v>
      </c>
      <c r="B37" s="4">
        <f t="shared" si="1"/>
        <v>0.16799999999999998</v>
      </c>
      <c r="C37" s="4">
        <f t="shared" si="2"/>
        <v>1.6042818263663048</v>
      </c>
      <c r="D37" s="4">
        <v>0.48</v>
      </c>
      <c r="E37" s="4">
        <f t="shared" si="8"/>
        <v>0.30404463250000002</v>
      </c>
      <c r="F37" s="4">
        <f t="shared" si="11"/>
        <v>0.11368</v>
      </c>
      <c r="G37" s="4">
        <v>8.1200000000000005E-3</v>
      </c>
      <c r="H37" s="4">
        <f t="shared" si="3"/>
        <v>0.37389247448727775</v>
      </c>
      <c r="I37" s="4">
        <f>$B$5*$B$2*$B$3*$B$2*$A37*$A37/4</f>
        <v>72030</v>
      </c>
      <c r="J37" s="4">
        <f t="shared" si="7"/>
        <v>26931.474937318617</v>
      </c>
      <c r="K37" s="4">
        <f>0.5*$B$5*$B$2*$B$3*$A37*$A37</f>
        <v>3601.5</v>
      </c>
      <c r="L37" s="4">
        <f t="shared" si="4"/>
        <v>50421</v>
      </c>
      <c r="M37" s="4">
        <f t="shared" si="5"/>
        <v>4524.4877894695273</v>
      </c>
      <c r="N37" s="4">
        <f t="shared" si="6"/>
        <v>8.9734193876946658E-2</v>
      </c>
    </row>
    <row r="38" spans="1:14" x14ac:dyDescent="0.25">
      <c r="A38" s="3">
        <v>14.5</v>
      </c>
      <c r="B38" s="4">
        <f t="shared" si="1"/>
        <v>0.17399999999999999</v>
      </c>
      <c r="C38" s="4">
        <f t="shared" si="2"/>
        <v>1.6615776058793872</v>
      </c>
      <c r="D38" s="4">
        <v>0.48</v>
      </c>
      <c r="E38" s="4">
        <f t="shared" si="8"/>
        <v>0.32614991828125001</v>
      </c>
      <c r="F38" s="4">
        <f t="shared" si="11"/>
        <v>0.115275</v>
      </c>
      <c r="G38" s="4">
        <v>7.9500000000000005E-3</v>
      </c>
      <c r="H38" s="4">
        <f t="shared" ref="H38" si="16">F38/E38</f>
        <v>0.35344175650105331</v>
      </c>
      <c r="I38" s="4">
        <f>$B$5*$B$2*$B$3*$B$2*$A38*$A38/4</f>
        <v>77266.875</v>
      </c>
      <c r="J38" s="4">
        <f t="shared" si="7"/>
        <v>27309.340019347324</v>
      </c>
      <c r="K38" s="4">
        <f>0.5*$B$5*$B$2*$B$3*$A38*$A38</f>
        <v>3863.34375</v>
      </c>
      <c r="L38" s="4">
        <f t="shared" si="4"/>
        <v>56018.484375</v>
      </c>
      <c r="M38" s="4">
        <f t="shared" si="5"/>
        <v>4751.825163366434</v>
      </c>
      <c r="N38" s="4">
        <f t="shared" si="6"/>
        <v>8.482602156025279E-2</v>
      </c>
    </row>
    <row r="39" spans="1:14" x14ac:dyDescent="0.25">
      <c r="A39" s="3">
        <v>15</v>
      </c>
      <c r="B39" s="4">
        <f t="shared" si="1"/>
        <v>0.18</v>
      </c>
      <c r="C39" s="4">
        <f t="shared" si="2"/>
        <v>1.7188733853924696</v>
      </c>
      <c r="D39" s="4">
        <v>0.48</v>
      </c>
      <c r="E39" s="4">
        <f t="shared" si="8"/>
        <v>0.34903082812500003</v>
      </c>
      <c r="F39" s="4">
        <f t="shared" si="11"/>
        <v>0.12224999999999998</v>
      </c>
      <c r="G39" s="4">
        <v>8.1499999999999993E-3</v>
      </c>
      <c r="H39" s="4">
        <f t="shared" si="3"/>
        <v>0.35025559391624289</v>
      </c>
      <c r="I39" s="4">
        <f>$B$5*$B$2*$B$3*$B$2*$A39*$A39/4</f>
        <v>82687.5</v>
      </c>
      <c r="J39" s="4">
        <f t="shared" si="7"/>
        <v>28961.759421949333</v>
      </c>
      <c r="K39" s="4">
        <f>0.5*$B$5*$B$2*$B$3*$A39*$A39</f>
        <v>4134.375</v>
      </c>
      <c r="L39" s="4">
        <f t="shared" si="4"/>
        <v>62015.625</v>
      </c>
      <c r="M39" s="4">
        <f t="shared" si="5"/>
        <v>5213.1166959508801</v>
      </c>
      <c r="N39" s="4">
        <f t="shared" si="6"/>
        <v>8.406134253989829E-2</v>
      </c>
    </row>
    <row r="40" spans="1:14" x14ac:dyDescent="0.25">
      <c r="A40" s="3">
        <v>15.5</v>
      </c>
      <c r="B40" s="4">
        <f t="shared" si="1"/>
        <v>0.186</v>
      </c>
      <c r="C40" s="4">
        <f t="shared" si="2"/>
        <v>1.776169164905552</v>
      </c>
      <c r="D40" s="4">
        <v>0.48</v>
      </c>
      <c r="E40" s="4">
        <f t="shared" si="8"/>
        <v>0.37268736203125002</v>
      </c>
      <c r="F40" s="4">
        <f t="shared" si="11"/>
        <v>0.12710000000000002</v>
      </c>
      <c r="G40" s="4">
        <v>8.2000000000000007E-3</v>
      </c>
      <c r="H40" s="4">
        <f t="shared" ref="H40" si="17">F40/E40</f>
        <v>0.34103651732988632</v>
      </c>
      <c r="I40" s="4">
        <f>$B$5*$B$2*$B$3*$B$2*$A40*$A40/4</f>
        <v>88291.875</v>
      </c>
      <c r="J40" s="4">
        <f t="shared" si="7"/>
        <v>30110.753558525656</v>
      </c>
      <c r="K40" s="4">
        <f>0.5*$B$5*$B$2*$B$3*$A40*$A40</f>
        <v>4414.59375</v>
      </c>
      <c r="L40" s="4">
        <f t="shared" si="4"/>
        <v>68426.203125</v>
      </c>
      <c r="M40" s="4">
        <f t="shared" si="5"/>
        <v>5600.6001618857717</v>
      </c>
      <c r="N40" s="4">
        <f t="shared" si="6"/>
        <v>8.1848764159172707E-2</v>
      </c>
    </row>
    <row r="41" spans="1:14" x14ac:dyDescent="0.25">
      <c r="A41" s="3">
        <v>16</v>
      </c>
      <c r="B41" s="4">
        <f t="shared" si="1"/>
        <v>0.19600000000000001</v>
      </c>
      <c r="C41" s="4">
        <f t="shared" si="2"/>
        <v>1.8716621307606891</v>
      </c>
      <c r="D41" s="4">
        <v>0.49</v>
      </c>
      <c r="E41" s="4">
        <f t="shared" si="8"/>
        <v>0.39711952</v>
      </c>
      <c r="F41" s="4">
        <f t="shared" si="11"/>
        <v>0.12640000000000001</v>
      </c>
      <c r="G41" s="4">
        <v>7.9000000000000008E-3</v>
      </c>
      <c r="H41" s="4">
        <f t="shared" si="3"/>
        <v>0.31829208496223005</v>
      </c>
      <c r="I41" s="4">
        <f>$B$5*$B$2*$B$3*$B$2*$A41*$A41/4</f>
        <v>94080</v>
      </c>
      <c r="J41" s="4">
        <f t="shared" si="7"/>
        <v>29944.919353246602</v>
      </c>
      <c r="K41" s="4">
        <f>0.5*$B$5*$B$2*$B$3*$A41*$A41</f>
        <v>4704</v>
      </c>
      <c r="L41" s="4">
        <f t="shared" si="4"/>
        <v>75264</v>
      </c>
      <c r="M41" s="4">
        <f t="shared" si="5"/>
        <v>5869.2041932363345</v>
      </c>
      <c r="N41" s="4">
        <f t="shared" si="6"/>
        <v>7.7981560815746365E-2</v>
      </c>
    </row>
    <row r="42" spans="1:14" x14ac:dyDescent="0.25">
      <c r="A42" s="3">
        <v>16.5</v>
      </c>
      <c r="B42" s="4">
        <f t="shared" si="1"/>
        <v>0.20212499999999997</v>
      </c>
      <c r="C42" s="4">
        <f t="shared" si="2"/>
        <v>1.9301515723469604</v>
      </c>
      <c r="D42" s="4">
        <v>0.49</v>
      </c>
      <c r="E42" s="4">
        <f t="shared" si="8"/>
        <v>0.42232730203125002</v>
      </c>
      <c r="F42" s="4">
        <f t="shared" si="11"/>
        <v>0.13166999999999998</v>
      </c>
      <c r="G42" s="4">
        <v>7.9799999999999992E-3</v>
      </c>
      <c r="H42" s="4">
        <f t="shared" ref="H42" si="18">F42/E42</f>
        <v>0.31177240819315322</v>
      </c>
      <c r="I42" s="4">
        <f>$B$5*$B$2*$B$3*$B$2*$A42*$A42/4</f>
        <v>100051.875</v>
      </c>
      <c r="J42" s="4">
        <f t="shared" si="7"/>
        <v>31193.414012990343</v>
      </c>
      <c r="K42" s="4">
        <f>0.5*$B$5*$B$2*$B$3*$A42*$A42</f>
        <v>5002.59375</v>
      </c>
      <c r="L42" s="4">
        <f t="shared" si="4"/>
        <v>82542.796875</v>
      </c>
      <c r="M42" s="4">
        <f t="shared" si="5"/>
        <v>6304.9688073756724</v>
      </c>
      <c r="N42" s="4">
        <f t="shared" si="6"/>
        <v>7.6384240007322537E-2</v>
      </c>
    </row>
    <row r="43" spans="1:14" x14ac:dyDescent="0.25">
      <c r="A43" s="3">
        <v>17</v>
      </c>
      <c r="B43" s="4">
        <f t="shared" si="1"/>
        <v>0.20824999999999999</v>
      </c>
      <c r="C43" s="4">
        <f t="shared" si="2"/>
        <v>1.9886410139332322</v>
      </c>
      <c r="D43" s="4">
        <v>0.49</v>
      </c>
      <c r="E43" s="4">
        <f t="shared" si="8"/>
        <v>0.44831070812500001</v>
      </c>
      <c r="F43" s="4">
        <f t="shared" si="11"/>
        <v>0.13515000000000002</v>
      </c>
      <c r="G43" s="4">
        <v>7.9500000000000005E-3</v>
      </c>
      <c r="H43" s="4">
        <f t="shared" si="3"/>
        <v>0.30146502760383964</v>
      </c>
      <c r="I43" s="4">
        <f>$B$5*$B$2*$B$3*$B$2*$A43*$A43/4</f>
        <v>106207.5</v>
      </c>
      <c r="J43" s="4">
        <f t="shared" si="7"/>
        <v>32017.846919234798</v>
      </c>
      <c r="K43" s="4">
        <f>0.5*$B$5*$B$2*$B$3*$A43*$A43</f>
        <v>5310.375</v>
      </c>
      <c r="L43" s="4">
        <f t="shared" si="4"/>
        <v>90276.375</v>
      </c>
      <c r="M43" s="4">
        <f t="shared" si="5"/>
        <v>6667.7166209306461</v>
      </c>
      <c r="N43" s="4">
        <f t="shared" si="6"/>
        <v>7.3858931762940699E-2</v>
      </c>
    </row>
    <row r="44" spans="1:14" x14ac:dyDescent="0.25">
      <c r="A44" s="3">
        <v>17.5</v>
      </c>
      <c r="B44" s="4">
        <f t="shared" si="1"/>
        <v>0.21437499999999998</v>
      </c>
      <c r="C44" s="4">
        <f t="shared" si="2"/>
        <v>2.0471304555195036</v>
      </c>
      <c r="D44" s="4">
        <v>0.49</v>
      </c>
      <c r="E44" s="4">
        <f t="shared" si="8"/>
        <v>0.47506973828124999</v>
      </c>
      <c r="F44" s="4">
        <f t="shared" si="11"/>
        <v>0.14000000000000001</v>
      </c>
      <c r="G44" s="4">
        <v>8.0000000000000002E-3</v>
      </c>
      <c r="H44" s="4">
        <f t="shared" ref="H44" si="19">F44/E44</f>
        <v>0.29469357595056378</v>
      </c>
      <c r="I44" s="4">
        <f>$B$5*$B$2*$B$3*$B$2*$A44*$A44/4</f>
        <v>112546.875</v>
      </c>
      <c r="J44" s="4">
        <f t="shared" si="7"/>
        <v>33166.841055811106</v>
      </c>
      <c r="K44" s="4">
        <f>0.5*$B$5*$B$2*$B$3*$A44*$A44</f>
        <v>5627.34375</v>
      </c>
      <c r="L44" s="4">
        <f t="shared" si="4"/>
        <v>98478.515625</v>
      </c>
      <c r="M44" s="4">
        <f t="shared" si="5"/>
        <v>7110.141551339505</v>
      </c>
      <c r="N44" s="4">
        <f t="shared" si="6"/>
        <v>7.2199926107888113E-2</v>
      </c>
    </row>
    <row r="45" spans="1:14" x14ac:dyDescent="0.25">
      <c r="A45" s="3">
        <v>18</v>
      </c>
      <c r="B45" s="4">
        <f t="shared" si="1"/>
        <v>0.2205</v>
      </c>
      <c r="C45" s="4">
        <f t="shared" si="2"/>
        <v>2.1056198971057754</v>
      </c>
      <c r="D45" s="4">
        <v>0.49</v>
      </c>
      <c r="E45" s="4">
        <f t="shared" si="8"/>
        <v>0.5026043925</v>
      </c>
      <c r="F45" s="4">
        <f t="shared" si="11"/>
        <v>0.14400000000000002</v>
      </c>
      <c r="G45" s="4">
        <v>8.0000000000000002E-3</v>
      </c>
      <c r="H45" s="4">
        <f t="shared" si="3"/>
        <v>0.28650764328527034</v>
      </c>
      <c r="I45" s="4">
        <f>$B$5*$B$2*$B$3*$B$2*$A45*$A45/4</f>
        <v>119070</v>
      </c>
      <c r="J45" s="4">
        <f t="shared" si="7"/>
        <v>34114.465085977143</v>
      </c>
      <c r="K45" s="4">
        <f>0.5*$B$5*$B$2*$B$3*$A45*$A45</f>
        <v>5953.5</v>
      </c>
      <c r="L45" s="4">
        <f t="shared" si="4"/>
        <v>107163</v>
      </c>
      <c r="M45" s="4">
        <f t="shared" si="5"/>
        <v>7522.2395514579603</v>
      </c>
      <c r="N45" s="4">
        <f t="shared" si="6"/>
        <v>7.0194372604891239E-2</v>
      </c>
    </row>
    <row r="46" spans="1:14" x14ac:dyDescent="0.25">
      <c r="A46" s="3">
        <v>18.5</v>
      </c>
      <c r="B46" s="4">
        <f t="shared" si="1"/>
        <v>0.23125000000000001</v>
      </c>
      <c r="C46" s="4">
        <f t="shared" si="2"/>
        <v>2.2082748354000477</v>
      </c>
      <c r="D46" s="4">
        <v>0.5</v>
      </c>
      <c r="E46" s="4">
        <f t="shared" si="8"/>
        <v>0.53091467078124999</v>
      </c>
      <c r="F46" s="4">
        <f t="shared" si="11"/>
        <v>0.1517</v>
      </c>
      <c r="G46" s="4">
        <v>8.2000000000000007E-3</v>
      </c>
      <c r="H46" s="4">
        <f t="shared" ref="H46" si="20">F46/E46</f>
        <v>0.28573329830341826</v>
      </c>
      <c r="I46" s="4">
        <f>$B$5*$B$2*$B$3*$B$2*$A46*$A46/4</f>
        <v>125776.875</v>
      </c>
      <c r="J46" s="4">
        <f t="shared" si="7"/>
        <v>35938.641344046751</v>
      </c>
      <c r="K46" s="4">
        <f>0.5*$B$5*$B$2*$B$3*$A46*$A46</f>
        <v>6288.84375</v>
      </c>
      <c r="L46" s="4">
        <f t="shared" si="4"/>
        <v>116343.609375</v>
      </c>
      <c r="M46" s="4">
        <f t="shared" si="5"/>
        <v>8310.8108108108117</v>
      </c>
      <c r="N46" s="4">
        <f t="shared" si="6"/>
        <v>7.1433324575854565E-2</v>
      </c>
    </row>
    <row r="47" spans="1:14" x14ac:dyDescent="0.25">
      <c r="A47" s="3">
        <v>19</v>
      </c>
      <c r="B47" s="4">
        <f t="shared" si="1"/>
        <v>0.23749999999999999</v>
      </c>
      <c r="C47" s="4">
        <f t="shared" si="2"/>
        <v>2.2679579390595088</v>
      </c>
      <c r="D47" s="4">
        <v>0.5</v>
      </c>
      <c r="E47" s="4">
        <f t="shared" si="8"/>
        <v>0.56000057312499996</v>
      </c>
      <c r="F47" s="4">
        <f t="shared" si="11"/>
        <v>0.15161999999999998</v>
      </c>
      <c r="G47" s="4">
        <v>7.9799999999999992E-3</v>
      </c>
      <c r="H47" s="4">
        <f t="shared" si="3"/>
        <v>0.27074972290458044</v>
      </c>
      <c r="I47" s="4">
        <f>$B$5*$B$2*$B$3*$B$2*$A47*$A47/4</f>
        <v>132667.5</v>
      </c>
      <c r="J47" s="4">
        <f t="shared" si="7"/>
        <v>35919.688863443422</v>
      </c>
      <c r="K47" s="4">
        <f>0.5*$B$5*$B$2*$B$3*$A47*$A47</f>
        <v>6633.375</v>
      </c>
      <c r="L47" s="4">
        <f t="shared" si="4"/>
        <v>126034.125</v>
      </c>
      <c r="M47" s="4">
        <f t="shared" si="5"/>
        <v>8530.9261050678124</v>
      </c>
      <c r="N47" s="4">
        <f t="shared" si="6"/>
        <v>6.7687430726145095E-2</v>
      </c>
    </row>
    <row r="48" spans="1:14" x14ac:dyDescent="0.25">
      <c r="A48" s="3">
        <v>19.5</v>
      </c>
      <c r="B48" s="4">
        <f t="shared" si="1"/>
        <v>0.24374999999999999</v>
      </c>
      <c r="C48" s="4">
        <f t="shared" si="2"/>
        <v>2.3276410427189695</v>
      </c>
      <c r="D48" s="4">
        <v>0.5</v>
      </c>
      <c r="E48" s="4">
        <f t="shared" si="8"/>
        <v>0.58986209953125002</v>
      </c>
      <c r="F48" s="4">
        <f t="shared" si="11"/>
        <v>0.15561</v>
      </c>
      <c r="G48" s="4">
        <v>7.9799999999999992E-3</v>
      </c>
      <c r="H48" s="4">
        <f t="shared" ref="H48" si="21">F48/E48</f>
        <v>0.26380742231728355</v>
      </c>
      <c r="I48" s="4">
        <f>$B$5*$B$2*$B$3*$B$2*$A48*$A48/4</f>
        <v>139741.875</v>
      </c>
      <c r="J48" s="4">
        <f t="shared" si="7"/>
        <v>36864.943833534046</v>
      </c>
      <c r="K48" s="4">
        <f>0.5*$B$5*$B$2*$B$3*$A48*$A48</f>
        <v>6987.09375</v>
      </c>
      <c r="L48" s="4">
        <f t="shared" si="4"/>
        <v>136248.328125</v>
      </c>
      <c r="M48" s="4">
        <f t="shared" si="5"/>
        <v>8985.8300594239226</v>
      </c>
      <c r="N48" s="4">
        <f t="shared" si="6"/>
        <v>6.5951855579320873E-2</v>
      </c>
    </row>
    <row r="49" spans="1:14" x14ac:dyDescent="0.25">
      <c r="A49" s="3">
        <v>20</v>
      </c>
      <c r="B49" s="4">
        <f t="shared" si="1"/>
        <v>0.25</v>
      </c>
      <c r="C49" s="4">
        <f t="shared" si="2"/>
        <v>2.3873241463784303</v>
      </c>
      <c r="D49" s="4">
        <v>0.5</v>
      </c>
      <c r="E49" s="4">
        <f t="shared" si="8"/>
        <v>0.62049925000000006</v>
      </c>
      <c r="F49" s="4">
        <f t="shared" si="11"/>
        <v>0.16199999999999998</v>
      </c>
      <c r="G49" s="4">
        <v>8.0999999999999996E-3</v>
      </c>
      <c r="H49" s="4">
        <f t="shared" si="3"/>
        <v>0.26108008994370252</v>
      </c>
      <c r="I49" s="4">
        <f>$B$5*$B$2*$B$3*$B$2*$A49*$A49/4</f>
        <v>147000</v>
      </c>
      <c r="J49" s="4">
        <f t="shared" si="7"/>
        <v>38378.773221724274</v>
      </c>
      <c r="K49" s="4">
        <f>0.5*$B$5*$B$2*$B$3*$A49*$A49</f>
        <v>7350</v>
      </c>
      <c r="L49" s="4">
        <f t="shared" si="4"/>
        <v>147000</v>
      </c>
      <c r="M49" s="4">
        <f t="shared" si="5"/>
        <v>9594.6933054310684</v>
      </c>
      <c r="N49" s="4">
        <f t="shared" si="6"/>
        <v>6.527002248592563E-2</v>
      </c>
    </row>
  </sheetData>
  <mergeCells count="3">
    <mergeCell ref="D5:J5"/>
    <mergeCell ref="A1:C1"/>
    <mergeCell ref="E1:G1"/>
  </mergeCell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</dc:creator>
  <cp:lastModifiedBy>Christophe</cp:lastModifiedBy>
  <dcterms:created xsi:type="dcterms:W3CDTF">2020-05-23T15:50:54Z</dcterms:created>
  <dcterms:modified xsi:type="dcterms:W3CDTF">2020-06-11T12:18:37Z</dcterms:modified>
</cp:coreProperties>
</file>